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496" windowHeight="7752"/>
  </bookViews>
  <sheets>
    <sheet name="Sheet1" sheetId="1" r:id="rId1"/>
    <sheet name="Sheet2" sheetId="2" state="hidden" r:id="rId2"/>
  </sheets>
  <calcPr calcId="124519"/>
</workbook>
</file>

<file path=xl/calcChain.xml><?xml version="1.0" encoding="utf-8"?>
<calcChain xmlns="http://schemas.openxmlformats.org/spreadsheetml/2006/main">
  <c r="B7" i="1"/>
  <c r="B8"/>
  <c r="B9"/>
  <c r="B10"/>
  <c r="B11"/>
  <c r="B12"/>
  <c r="B13"/>
  <c r="B14"/>
  <c r="B15"/>
  <c r="B16"/>
  <c r="B17"/>
  <c r="B18"/>
  <c r="B19"/>
  <c r="B20"/>
  <c r="B21"/>
  <c r="B22"/>
  <c r="B23"/>
  <c r="B24"/>
  <c r="B25"/>
  <c r="B26"/>
  <c r="B27"/>
  <c r="B28"/>
  <c r="B29"/>
  <c r="B30"/>
  <c r="B31"/>
  <c r="B6"/>
  <c r="H4" l="1"/>
  <c r="H14" s="1"/>
  <c r="I14" s="1"/>
  <c r="F4"/>
  <c r="F6" s="1"/>
  <c r="G6" s="1"/>
  <c r="D4"/>
  <c r="D10" s="1"/>
  <c r="E10" s="1"/>
  <c r="F30" l="1"/>
  <c r="G30" s="1"/>
  <c r="F10"/>
  <c r="G10" s="1"/>
  <c r="F12"/>
  <c r="G12" s="1"/>
  <c r="F24"/>
  <c r="G24" s="1"/>
  <c r="F14"/>
  <c r="G14" s="1"/>
  <c r="F18"/>
  <c r="G18" s="1"/>
  <c r="F22"/>
  <c r="G22" s="1"/>
  <c r="F26"/>
  <c r="G26" s="1"/>
  <c r="F16"/>
  <c r="G16" s="1"/>
  <c r="F9"/>
  <c r="G9" s="1"/>
  <c r="F28"/>
  <c r="G28" s="1"/>
  <c r="F20"/>
  <c r="G20" s="1"/>
  <c r="F13"/>
  <c r="G13" s="1"/>
  <c r="F8"/>
  <c r="G8" s="1"/>
  <c r="H11"/>
  <c r="I11" s="1"/>
  <c r="H19"/>
  <c r="I19" s="1"/>
  <c r="H6"/>
  <c r="I6" s="1"/>
  <c r="H24"/>
  <c r="I24" s="1"/>
  <c r="H16"/>
  <c r="I16" s="1"/>
  <c r="H8"/>
  <c r="I8" s="1"/>
  <c r="H31"/>
  <c r="I31" s="1"/>
  <c r="H7"/>
  <c r="I7" s="1"/>
  <c r="H26"/>
  <c r="I26" s="1"/>
  <c r="H18"/>
  <c r="I18" s="1"/>
  <c r="H10"/>
  <c r="I10" s="1"/>
  <c r="H28"/>
  <c r="I28" s="1"/>
  <c r="H20"/>
  <c r="I20" s="1"/>
  <c r="H12"/>
  <c r="I12" s="1"/>
  <c r="H15"/>
  <c r="I15" s="1"/>
  <c r="H27"/>
  <c r="I27" s="1"/>
  <c r="H23"/>
  <c r="I23" s="1"/>
  <c r="H30"/>
  <c r="I30" s="1"/>
  <c r="H22"/>
  <c r="I22" s="1"/>
  <c r="D29"/>
  <c r="E29" s="1"/>
  <c r="D25"/>
  <c r="E25" s="1"/>
  <c r="D21"/>
  <c r="E21" s="1"/>
  <c r="D17"/>
  <c r="E17" s="1"/>
  <c r="D28"/>
  <c r="E28" s="1"/>
  <c r="D24"/>
  <c r="E24" s="1"/>
  <c r="D20"/>
  <c r="E20" s="1"/>
  <c r="D16"/>
  <c r="E16" s="1"/>
  <c r="D12"/>
  <c r="E12" s="1"/>
  <c r="D8"/>
  <c r="E8" s="1"/>
  <c r="D6"/>
  <c r="E6" s="1"/>
  <c r="D30"/>
  <c r="E30" s="1"/>
  <c r="D26"/>
  <c r="E26" s="1"/>
  <c r="D22"/>
  <c r="E22" s="1"/>
  <c r="D18"/>
  <c r="E18" s="1"/>
  <c r="D14"/>
  <c r="E14" s="1"/>
  <c r="F31"/>
  <c r="G31" s="1"/>
  <c r="F29"/>
  <c r="G29" s="1"/>
  <c r="F25"/>
  <c r="G25" s="1"/>
  <c r="F21"/>
  <c r="G21" s="1"/>
  <c r="F17"/>
  <c r="G17" s="1"/>
  <c r="D31"/>
  <c r="E31" s="1"/>
  <c r="H29"/>
  <c r="I29" s="1"/>
  <c r="D27"/>
  <c r="E27" s="1"/>
  <c r="H25"/>
  <c r="I25" s="1"/>
  <c r="D23"/>
  <c r="E23" s="1"/>
  <c r="H21"/>
  <c r="I21" s="1"/>
  <c r="D19"/>
  <c r="E19" s="1"/>
  <c r="H17"/>
  <c r="I17" s="1"/>
  <c r="D15"/>
  <c r="E15" s="1"/>
  <c r="H13"/>
  <c r="I13" s="1"/>
  <c r="D11"/>
  <c r="E11" s="1"/>
  <c r="H9"/>
  <c r="I9" s="1"/>
  <c r="D7"/>
  <c r="E7" s="1"/>
  <c r="F19"/>
  <c r="G19" s="1"/>
  <c r="F27"/>
  <c r="G27" s="1"/>
  <c r="F23"/>
  <c r="G23" s="1"/>
  <c r="F15"/>
  <c r="G15" s="1"/>
  <c r="F11"/>
  <c r="G11" s="1"/>
  <c r="F7"/>
  <c r="G7" s="1"/>
  <c r="D13"/>
  <c r="E13" s="1"/>
  <c r="D9"/>
  <c r="E9" s="1"/>
</calcChain>
</file>

<file path=xl/sharedStrings.xml><?xml version="1.0" encoding="utf-8"?>
<sst xmlns="http://schemas.openxmlformats.org/spreadsheetml/2006/main" count="18" uniqueCount="12">
  <si>
    <t>Monthly SIP Amount</t>
  </si>
  <si>
    <t>Assumed CAGR @</t>
  </si>
  <si>
    <t>Starting Age in Completed Years</t>
  </si>
  <si>
    <t>Rs</t>
  </si>
  <si>
    <t>Regular monthly income (Rs) on completion of Retirement</t>
  </si>
  <si>
    <t>Retirement Age (years)</t>
  </si>
  <si>
    <t>Disclaimer :</t>
  </si>
  <si>
    <t>Corpus Generated at the completion of Retirement Age</t>
  </si>
  <si>
    <t>The cells in Yellow may be changed based on the need of the user.</t>
  </si>
  <si>
    <t>Expected Mortality Age (years)</t>
  </si>
  <si>
    <t>Past Performance may or may not be sustained in future. The calculator is meant only for illustration purpose and should not be construed as an investment advice. The calculator is prepared on the assumption that one invests a certain amount of money every month  till retirement age and the amount that is paid every month end . One should seek advice from their financial advisor before making any investments.</t>
  </si>
  <si>
    <t>MUTUAL FUND INVESTMENTS ARE SUBJECT TO MARKET RISKS, READ ALL SCHEME RELATED DOCUMENTS CAREFULLY BEFORE INVESTING.</t>
  </si>
</sst>
</file>

<file path=xl/styles.xml><?xml version="1.0" encoding="utf-8"?>
<styleSheet xmlns="http://schemas.openxmlformats.org/spreadsheetml/2006/main">
  <numFmts count="3">
    <numFmt numFmtId="164" formatCode="_(* #,##0.00_);_(* \(#,##0.00\);_(* &quot;-&quot;??_);_(@_)"/>
    <numFmt numFmtId="165" formatCode="_(* #,##0_);_(* \(#,##0\);_(* &quot;-&quot;??_);_(@_)"/>
    <numFmt numFmtId="166" formatCode="0.00000000000000%"/>
  </numFmts>
  <fonts count="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theme="0"/>
      <name val="Calibri"/>
      <family val="2"/>
      <scheme val="minor"/>
    </font>
    <font>
      <b/>
      <sz val="14"/>
      <color theme="1"/>
      <name val="Calibri"/>
      <family val="2"/>
      <scheme val="minor"/>
    </font>
    <font>
      <sz val="11"/>
      <color rgb="FF000000"/>
      <name val="Calibri"/>
      <family val="2"/>
      <scheme val="minor"/>
    </font>
    <font>
      <b/>
      <sz val="11"/>
      <name val="Calibri"/>
      <family val="2"/>
      <scheme val="minor"/>
    </font>
    <font>
      <b/>
      <sz val="12"/>
      <color theme="0"/>
      <name val="Arial Black"/>
      <family val="2"/>
    </font>
  </fonts>
  <fills count="4">
    <fill>
      <patternFill patternType="none"/>
    </fill>
    <fill>
      <patternFill patternType="gray125"/>
    </fill>
    <fill>
      <patternFill patternType="solid">
        <fgColor rgb="FFFFC000"/>
        <bgColor indexed="64"/>
      </patternFill>
    </fill>
    <fill>
      <patternFill patternType="solid">
        <fgColor theme="4" tint="-0.499984740745262"/>
        <bgColor indexed="64"/>
      </patternFill>
    </fill>
  </fills>
  <borders count="5">
    <border>
      <left/>
      <right/>
      <top/>
      <bottom/>
      <diagonal/>
    </border>
    <border>
      <left style="hair">
        <color indexed="64"/>
      </left>
      <right style="hair">
        <color indexed="64"/>
      </right>
      <top style="hair">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25">
    <xf numFmtId="0" fontId="0" fillId="0" borderId="0" xfId="0"/>
    <xf numFmtId="0" fontId="0" fillId="0" borderId="0" xfId="0" applyProtection="1">
      <protection hidden="1"/>
    </xf>
    <xf numFmtId="0" fontId="0" fillId="0" borderId="1" xfId="0" applyBorder="1" applyProtection="1">
      <protection hidden="1"/>
    </xf>
    <xf numFmtId="0" fontId="0" fillId="0" borderId="1" xfId="0" applyBorder="1" applyAlignment="1" applyProtection="1">
      <alignment horizontal="right"/>
      <protection hidden="1"/>
    </xf>
    <xf numFmtId="10" fontId="0" fillId="0" borderId="1" xfId="2" applyNumberFormat="1" applyFont="1" applyBorder="1" applyAlignment="1" applyProtection="1">
      <alignment horizontal="right"/>
      <protection hidden="1"/>
    </xf>
    <xf numFmtId="9" fontId="0" fillId="0" borderId="1" xfId="0" applyNumberFormat="1" applyBorder="1" applyAlignment="1" applyProtection="1">
      <alignment horizontal="left"/>
      <protection hidden="1"/>
    </xf>
    <xf numFmtId="0" fontId="0" fillId="0" borderId="1" xfId="0" applyBorder="1" applyAlignment="1" applyProtection="1">
      <alignment horizontal="center"/>
      <protection hidden="1"/>
    </xf>
    <xf numFmtId="165" fontId="0" fillId="0" borderId="1" xfId="1" applyNumberFormat="1" applyFont="1" applyBorder="1" applyProtection="1">
      <protection hidden="1"/>
    </xf>
    <xf numFmtId="164" fontId="0" fillId="0" borderId="0" xfId="0" applyNumberFormat="1" applyAlignment="1" applyProtection="1">
      <protection hidden="1"/>
    </xf>
    <xf numFmtId="9" fontId="0" fillId="0" borderId="0" xfId="0" applyNumberFormat="1" applyProtection="1">
      <protection hidden="1"/>
    </xf>
    <xf numFmtId="166" fontId="0" fillId="0" borderId="0" xfId="0" applyNumberFormat="1" applyProtection="1">
      <protection hidden="1"/>
    </xf>
    <xf numFmtId="9" fontId="3" fillId="2" borderId="1" xfId="0" applyNumberFormat="1" applyFont="1" applyFill="1" applyBorder="1" applyAlignment="1" applyProtection="1">
      <alignment horizontal="left"/>
      <protection locked="0"/>
    </xf>
    <xf numFmtId="0" fontId="5" fillId="2" borderId="1" xfId="0" applyFont="1" applyFill="1" applyBorder="1" applyAlignment="1" applyProtection="1">
      <alignment horizontal="left"/>
      <protection locked="0"/>
    </xf>
    <xf numFmtId="0" fontId="3" fillId="2" borderId="0" xfId="0" applyFont="1" applyFill="1" applyAlignment="1" applyProtection="1">
      <alignment horizontal="center"/>
      <protection locked="0"/>
    </xf>
    <xf numFmtId="0" fontId="0" fillId="0" borderId="0" xfId="0" applyAlignment="1" applyProtection="1">
      <alignment horizontal="left" vertical="top" wrapText="1"/>
      <protection hidden="1"/>
    </xf>
    <xf numFmtId="0" fontId="6" fillId="0" borderId="0" xfId="0" applyFont="1" applyAlignment="1">
      <alignment horizontal="center" wrapText="1"/>
    </xf>
    <xf numFmtId="0" fontId="7" fillId="0" borderId="0" xfId="0" applyFont="1" applyAlignment="1">
      <alignment horizontal="justify" wrapText="1"/>
    </xf>
    <xf numFmtId="0" fontId="2" fillId="3" borderId="1" xfId="0" applyFont="1" applyFill="1" applyBorder="1" applyAlignment="1" applyProtection="1">
      <alignment horizontal="center" vertical="center" wrapText="1"/>
      <protection hidden="1"/>
    </xf>
    <xf numFmtId="0" fontId="4" fillId="3" borderId="1" xfId="0" applyFont="1" applyFill="1" applyBorder="1" applyAlignment="1" applyProtection="1">
      <alignment horizontal="right"/>
      <protection hidden="1"/>
    </xf>
    <xf numFmtId="0" fontId="3" fillId="0" borderId="0" xfId="0" applyFont="1" applyAlignment="1" applyProtection="1">
      <alignment horizontal="center"/>
      <protection hidden="1"/>
    </xf>
    <xf numFmtId="0" fontId="3" fillId="2" borderId="0" xfId="0" applyFont="1" applyFill="1" applyAlignment="1" applyProtection="1">
      <alignment horizontal="center" vertical="center" wrapText="1"/>
      <protection hidden="1"/>
    </xf>
    <xf numFmtId="0" fontId="8" fillId="3" borderId="2" xfId="0" applyFont="1" applyFill="1" applyBorder="1" applyAlignment="1" applyProtection="1">
      <alignment horizontal="center"/>
      <protection hidden="1"/>
    </xf>
    <xf numFmtId="0" fontId="8" fillId="3" borderId="3" xfId="0" applyFont="1" applyFill="1" applyBorder="1" applyAlignment="1" applyProtection="1">
      <alignment horizontal="center"/>
      <protection hidden="1"/>
    </xf>
    <xf numFmtId="0" fontId="8" fillId="3" borderId="4" xfId="0" applyFont="1" applyFill="1" applyBorder="1" applyAlignment="1" applyProtection="1">
      <alignment horizontal="center"/>
      <protection hidden="1"/>
    </xf>
    <xf numFmtId="0" fontId="6" fillId="0" borderId="0" xfId="0" applyFont="1" applyAlignment="1">
      <alignment horizontal="left" vertical="top" wrapText="1"/>
    </xf>
  </cellXfs>
  <cellStyles count="3">
    <cellStyle name="Comma" xfId="1" builtinId="3"/>
    <cellStyle name="Normal" xfId="0" builtinId="0"/>
    <cellStyle name="Percent" xfId="2" builtinId="5"/>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M42"/>
  <sheetViews>
    <sheetView showGridLines="0" tabSelected="1" workbookViewId="0">
      <selection activeCell="E8" sqref="E8"/>
    </sheetView>
  </sheetViews>
  <sheetFormatPr defaultColWidth="0" defaultRowHeight="14.4" zeroHeight="1"/>
  <cols>
    <col min="1" max="1" width="1.109375" style="1" customWidth="1"/>
    <col min="2" max="2" width="9.109375" style="1" hidden="1" customWidth="1"/>
    <col min="3" max="3" width="14.5546875" style="1" customWidth="1"/>
    <col min="4" max="9" width="19.44140625" style="1" customWidth="1"/>
    <col min="10" max="10" width="9.109375" style="1" customWidth="1"/>
    <col min="11" max="11" width="30.44140625" style="1" bestFit="1" customWidth="1"/>
    <col min="12" max="12" width="6.44140625" style="1" customWidth="1"/>
    <col min="13" max="13" width="9.109375" style="1" customWidth="1"/>
    <col min="14" max="16384" width="9.109375" style="1" hidden="1"/>
  </cols>
  <sheetData>
    <row r="1" spans="2:13"/>
    <row r="2" spans="2:13" ht="18.75" customHeight="1">
      <c r="C2" s="21" t="s">
        <v>0</v>
      </c>
      <c r="D2" s="22"/>
      <c r="E2" s="22"/>
      <c r="F2" s="22"/>
      <c r="G2" s="23"/>
      <c r="H2" s="18" t="s">
        <v>3</v>
      </c>
      <c r="I2" s="12">
        <v>5000</v>
      </c>
      <c r="K2" s="20" t="s">
        <v>8</v>
      </c>
      <c r="L2" s="20"/>
      <c r="M2" s="20"/>
    </row>
    <row r="3" spans="2:13">
      <c r="C3" s="2"/>
      <c r="D3" s="3" t="s">
        <v>1</v>
      </c>
      <c r="E3" s="11">
        <v>0.08</v>
      </c>
      <c r="F3" s="3" t="s">
        <v>1</v>
      </c>
      <c r="G3" s="11">
        <v>0.1</v>
      </c>
      <c r="H3" s="3" t="s">
        <v>1</v>
      </c>
      <c r="I3" s="11">
        <v>0.12</v>
      </c>
      <c r="K3" s="20"/>
      <c r="L3" s="20"/>
      <c r="M3" s="20"/>
    </row>
    <row r="4" spans="2:13" hidden="1">
      <c r="C4" s="2"/>
      <c r="D4" s="4">
        <f>((FV(E$3,1/12,0,-100,1))-100)/100</f>
        <v>6.4340301100034476E-3</v>
      </c>
      <c r="E4" s="5"/>
      <c r="F4" s="4">
        <f>((FV(G$3,1/12,0,-100,1))-100)/100</f>
        <v>7.9741404289038094E-3</v>
      </c>
      <c r="G4" s="5"/>
      <c r="H4" s="4">
        <f>((FV(I$3,1/12,0,-100,1))-100)/100</f>
        <v>9.4887929345830457E-3</v>
      </c>
      <c r="I4" s="5"/>
    </row>
    <row r="5" spans="2:13" ht="57.6">
      <c r="C5" s="17" t="s">
        <v>2</v>
      </c>
      <c r="D5" s="17" t="s">
        <v>7</v>
      </c>
      <c r="E5" s="17" t="s">
        <v>4</v>
      </c>
      <c r="F5" s="17" t="s">
        <v>7</v>
      </c>
      <c r="G5" s="17" t="s">
        <v>4</v>
      </c>
      <c r="H5" s="17" t="s">
        <v>7</v>
      </c>
      <c r="I5" s="17" t="s">
        <v>4</v>
      </c>
    </row>
    <row r="6" spans="2:13">
      <c r="B6" s="1">
        <f>L$6-C6</f>
        <v>25</v>
      </c>
      <c r="C6" s="6">
        <v>25</v>
      </c>
      <c r="D6" s="7">
        <f>FV(D$4,$B6*12,-$I$2,0,1)</f>
        <v>4574197.1680998392</v>
      </c>
      <c r="E6" s="7">
        <f>PMT((E$3/12),($L$7-$L$6)*12,-D6,1,0)</f>
        <v>38260.416251017421</v>
      </c>
      <c r="F6" s="7">
        <f>FV(F$4,$B6*12,-$I$2,0,1)</f>
        <v>6215798.0274124388</v>
      </c>
      <c r="G6" s="7">
        <f>PMT((G$3/12),($L$7-$L$6)*12,-F6,1,0)</f>
        <v>59983.795061730212</v>
      </c>
      <c r="H6" s="7">
        <f>FV(H$4,$B6*12,-$I$2,0,1)</f>
        <v>8511032.8658718932</v>
      </c>
      <c r="I6" s="7">
        <f>PMT((I$3/12),($L$7-$L$6)*12,-H6,1,0)</f>
        <v>93713.80169880623</v>
      </c>
      <c r="K6" s="8" t="s">
        <v>5</v>
      </c>
      <c r="L6" s="13">
        <v>50</v>
      </c>
    </row>
    <row r="7" spans="2:13">
      <c r="B7" s="1">
        <f t="shared" ref="B7:B31" si="0">L$6-C7</f>
        <v>24</v>
      </c>
      <c r="C7" s="6">
        <v>26</v>
      </c>
      <c r="D7" s="7">
        <f t="shared" ref="D7:D31" si="1">FV(D$4,$B7*12,-$I$2,0,1)</f>
        <v>4177433.0886085774</v>
      </c>
      <c r="E7" s="7">
        <f t="shared" ref="E7:G31" si="2">PMT((E$3/12),($L$7-$L$6)*12,-D7,1,0)</f>
        <v>34941.722510779422</v>
      </c>
      <c r="F7" s="7">
        <f t="shared" ref="F7:F31" si="3">FV(F$4,$B7*12,-$I$2,0,1)</f>
        <v>5593268.4948646538</v>
      </c>
      <c r="G7" s="7">
        <f t="shared" si="2"/>
        <v>53976.250325666042</v>
      </c>
      <c r="H7" s="7">
        <f t="shared" ref="H7:H31" si="4">FV(H$4,$B7*12,-$I$2,0,1)</f>
        <v>7542143.1931518894</v>
      </c>
      <c r="I7" s="7">
        <f t="shared" ref="I7" si="5">PMT((I$3/12),($L$7-$L$6)*12,-H7,1,0)</f>
        <v>83045.491862898314</v>
      </c>
      <c r="K7" s="8" t="s">
        <v>9</v>
      </c>
      <c r="L7" s="13">
        <v>70</v>
      </c>
    </row>
    <row r="8" spans="2:13">
      <c r="B8" s="1">
        <f t="shared" si="0"/>
        <v>23</v>
      </c>
      <c r="C8" s="6">
        <v>27</v>
      </c>
      <c r="D8" s="7">
        <f t="shared" si="1"/>
        <v>3810058.9409314832</v>
      </c>
      <c r="E8" s="7">
        <f t="shared" si="2"/>
        <v>31868.857936484979</v>
      </c>
      <c r="F8" s="7">
        <f t="shared" si="3"/>
        <v>5027332.5561848469</v>
      </c>
      <c r="G8" s="7">
        <f t="shared" si="2"/>
        <v>48514.846020153127</v>
      </c>
      <c r="H8" s="7">
        <f t="shared" si="4"/>
        <v>6677063.1282233149</v>
      </c>
      <c r="I8" s="7">
        <f t="shared" ref="I8" si="6">PMT((I$3/12),($L$7-$L$6)*12,-H8,1,0)</f>
        <v>73520.215223694802</v>
      </c>
      <c r="K8" s="9"/>
    </row>
    <row r="9" spans="2:13">
      <c r="B9" s="1">
        <f t="shared" si="0"/>
        <v>22</v>
      </c>
      <c r="C9" s="6">
        <v>28</v>
      </c>
      <c r="D9" s="7">
        <f t="shared" si="1"/>
        <v>3469897.6930823219</v>
      </c>
      <c r="E9" s="7">
        <f t="shared" si="2"/>
        <v>29023.61296028642</v>
      </c>
      <c r="F9" s="7">
        <f t="shared" si="3"/>
        <v>4512845.3392032059</v>
      </c>
      <c r="G9" s="7">
        <f t="shared" si="2"/>
        <v>43549.933015141411</v>
      </c>
      <c r="H9" s="7">
        <f t="shared" si="4"/>
        <v>5904670.2131085191</v>
      </c>
      <c r="I9" s="7">
        <f t="shared" ref="I9" si="7">PMT((I$3/12),($L$7-$L$6)*12,-H9,1,0)</f>
        <v>65015.503938691691</v>
      </c>
    </row>
    <row r="10" spans="2:13">
      <c r="B10" s="1">
        <f t="shared" si="0"/>
        <v>21</v>
      </c>
      <c r="C10" s="6">
        <v>29</v>
      </c>
      <c r="D10" s="7">
        <f t="shared" si="1"/>
        <v>3154933.5747034685</v>
      </c>
      <c r="E10" s="7">
        <f t="shared" si="2"/>
        <v>26389.126871213681</v>
      </c>
      <c r="F10" s="7">
        <f t="shared" si="3"/>
        <v>4045129.6874017152</v>
      </c>
      <c r="G10" s="7">
        <f t="shared" si="2"/>
        <v>39036.375737858041</v>
      </c>
      <c r="H10" s="7">
        <f t="shared" si="4"/>
        <v>5215033.6817560215</v>
      </c>
      <c r="I10" s="7">
        <f t="shared" ref="I10" si="8">PMT((I$3/12),($L$7-$L$6)*12,-H10,1,0)</f>
        <v>57422.011719938906</v>
      </c>
      <c r="K10" s="9"/>
    </row>
    <row r="11" spans="2:13">
      <c r="B11" s="1">
        <f t="shared" si="0"/>
        <v>20</v>
      </c>
      <c r="C11" s="6">
        <v>30</v>
      </c>
      <c r="D11" s="7">
        <f t="shared" si="1"/>
        <v>2863300.1317600859</v>
      </c>
      <c r="E11" s="7">
        <f t="shared" si="2"/>
        <v>23949.787899850035</v>
      </c>
      <c r="F11" s="7">
        <f t="shared" si="3"/>
        <v>3619933.6403094507</v>
      </c>
      <c r="G11" s="7">
        <f t="shared" si="2"/>
        <v>34933.141849418607</v>
      </c>
      <c r="H11" s="7">
        <f t="shared" si="4"/>
        <v>4599286.7787627233</v>
      </c>
      <c r="I11" s="7">
        <f t="shared" ref="I11" si="9">PMT((I$3/12),($L$7-$L$6)*12,-H11,1,0)</f>
        <v>50642.107953195387</v>
      </c>
    </row>
    <row r="12" spans="2:13">
      <c r="B12" s="1">
        <f t="shared" si="0"/>
        <v>19</v>
      </c>
      <c r="C12" s="6">
        <v>31</v>
      </c>
      <c r="D12" s="7">
        <f t="shared" si="1"/>
        <v>2593269.1660717689</v>
      </c>
      <c r="E12" s="7">
        <f t="shared" si="2"/>
        <v>21691.140704142952</v>
      </c>
      <c r="F12" s="7">
        <f t="shared" si="3"/>
        <v>3233391.7793164835</v>
      </c>
      <c r="G12" s="7">
        <f t="shared" si="2"/>
        <v>31202.929223564592</v>
      </c>
      <c r="H12" s="7">
        <f t="shared" si="4"/>
        <v>4049512.7582329917</v>
      </c>
      <c r="I12" s="7">
        <f t="shared" ref="I12" si="10">PMT((I$3/12),($L$7-$L$6)*12,-H12,1,0)</f>
        <v>44588.62244717437</v>
      </c>
    </row>
    <row r="13" spans="2:13">
      <c r="B13" s="1">
        <f t="shared" si="0"/>
        <v>18</v>
      </c>
      <c r="C13" s="6">
        <v>32</v>
      </c>
      <c r="D13" s="7">
        <f t="shared" si="1"/>
        <v>2343240.4941381421</v>
      </c>
      <c r="E13" s="7">
        <f t="shared" si="2"/>
        <v>19599.800708117877</v>
      </c>
      <c r="F13" s="7">
        <f t="shared" si="3"/>
        <v>2881990.0875046942</v>
      </c>
      <c r="G13" s="7">
        <f t="shared" si="2"/>
        <v>27811.826836424563</v>
      </c>
      <c r="H13" s="7">
        <f t="shared" si="4"/>
        <v>3558643.0970457313</v>
      </c>
      <c r="I13" s="7">
        <f t="shared" ref="I13" si="11">PMT((I$3/12),($L$7-$L$6)*12,-H13,1,0)</f>
        <v>39183.724673941317</v>
      </c>
      <c r="K13" s="9"/>
    </row>
    <row r="14" spans="2:13">
      <c r="B14" s="1">
        <f t="shared" si="0"/>
        <v>17</v>
      </c>
      <c r="C14" s="6">
        <v>33</v>
      </c>
      <c r="D14" s="7">
        <f t="shared" si="1"/>
        <v>2111732.4645699686</v>
      </c>
      <c r="E14" s="7">
        <f t="shared" si="2"/>
        <v>17663.374785872435</v>
      </c>
      <c r="F14" s="7">
        <f t="shared" si="3"/>
        <v>2562534.004039431</v>
      </c>
      <c r="G14" s="7">
        <f t="shared" si="2"/>
        <v>24729.00648447908</v>
      </c>
      <c r="H14" s="7">
        <f t="shared" si="4"/>
        <v>3120366.6138428231</v>
      </c>
      <c r="I14" s="7">
        <f t="shared" ref="I14" si="12">PMT((I$3/12),($L$7-$L$6)*12,-H14,1,0)</f>
        <v>34357.923090697557</v>
      </c>
    </row>
    <row r="15" spans="2:13">
      <c r="B15" s="1">
        <f t="shared" si="0"/>
        <v>16</v>
      </c>
      <c r="C15" s="6">
        <v>34</v>
      </c>
      <c r="D15" s="7">
        <f t="shared" si="1"/>
        <v>1897373.1779327709</v>
      </c>
      <c r="E15" s="7">
        <f t="shared" si="2"/>
        <v>15870.387820830359</v>
      </c>
      <c r="F15" s="7">
        <f t="shared" si="3"/>
        <v>2272119.3827073746</v>
      </c>
      <c r="G15" s="7">
        <f t="shared" si="2"/>
        <v>21926.442528165015</v>
      </c>
      <c r="H15" s="7">
        <f t="shared" si="4"/>
        <v>2729048.3252687971</v>
      </c>
      <c r="I15" s="7">
        <f t="shared" ref="I15" si="13">PMT((I$3/12),($L$7-$L$6)*12,-H15,1,0)</f>
        <v>30049.171677087048</v>
      </c>
      <c r="K15" s="10"/>
    </row>
    <row r="16" spans="2:13">
      <c r="B16" s="1">
        <f t="shared" si="0"/>
        <v>15</v>
      </c>
      <c r="C16" s="6">
        <v>35</v>
      </c>
      <c r="D16" s="7">
        <f t="shared" si="1"/>
        <v>1698892.3569724024</v>
      </c>
      <c r="E16" s="7">
        <f t="shared" si="2"/>
        <v>14210.214705050656</v>
      </c>
      <c r="F16" s="7">
        <f t="shared" si="3"/>
        <v>2008106.0905873226</v>
      </c>
      <c r="G16" s="7">
        <f t="shared" si="2"/>
        <v>19378.657113334037</v>
      </c>
      <c r="H16" s="7">
        <f t="shared" si="4"/>
        <v>2379656.9961848455</v>
      </c>
      <c r="I16" s="7">
        <f t="shared" ref="I16" si="14">PMT((I$3/12),($L$7-$L$6)*12,-H16,1,0)</f>
        <v>26202.072200649094</v>
      </c>
    </row>
    <row r="17" spans="2:9">
      <c r="B17" s="1">
        <f t="shared" si="0"/>
        <v>14</v>
      </c>
      <c r="C17" s="6">
        <v>36</v>
      </c>
      <c r="D17" s="7">
        <f t="shared" si="1"/>
        <v>1515113.8190461358</v>
      </c>
      <c r="E17" s="7">
        <f t="shared" si="2"/>
        <v>12673.017375625008</v>
      </c>
      <c r="F17" s="7">
        <f t="shared" si="3"/>
        <v>1768094.0068418216</v>
      </c>
      <c r="G17" s="7">
        <f t="shared" si="2"/>
        <v>17062.488554396794</v>
      </c>
      <c r="H17" s="7">
        <f t="shared" si="4"/>
        <v>2067700.4523598896</v>
      </c>
      <c r="I17" s="7">
        <f t="shared" ref="I17" si="15">PMT((I$3/12),($L$7-$L$6)*12,-H17,1,0)</f>
        <v>22767.161953829505</v>
      </c>
    </row>
    <row r="18" spans="2:9">
      <c r="B18" s="1">
        <f t="shared" si="0"/>
        <v>13</v>
      </c>
      <c r="C18" s="6">
        <v>37</v>
      </c>
      <c r="D18" s="7">
        <f t="shared" si="1"/>
        <v>1344948.5061514445</v>
      </c>
      <c r="E18" s="7">
        <f t="shared" si="2"/>
        <v>11249.686515045705</v>
      </c>
      <c r="F18" s="7">
        <f t="shared" si="3"/>
        <v>1549901.2034368203</v>
      </c>
      <c r="G18" s="7">
        <f t="shared" si="2"/>
        <v>14956.880773544752</v>
      </c>
      <c r="H18" s="7">
        <f t="shared" si="4"/>
        <v>1789167.8239447509</v>
      </c>
      <c r="I18" s="7">
        <f t="shared" ref="I18" si="16">PMT((I$3/12),($L$7-$L$6)*12,-H18,1,0)</f>
        <v>19700.277804883444</v>
      </c>
    </row>
    <row r="19" spans="2:9">
      <c r="B19" s="1">
        <f t="shared" si="0"/>
        <v>12</v>
      </c>
      <c r="C19" s="6">
        <v>38</v>
      </c>
      <c r="D19" s="7">
        <f t="shared" si="1"/>
        <v>1187388.0312489523</v>
      </c>
      <c r="E19" s="7">
        <f t="shared" si="2"/>
        <v>9931.7875700648674</v>
      </c>
      <c r="F19" s="7">
        <f t="shared" si="3"/>
        <v>1351544.1094322742</v>
      </c>
      <c r="G19" s="7">
        <f t="shared" si="2"/>
        <v>13042.691881861083</v>
      </c>
      <c r="H19" s="7">
        <f t="shared" si="4"/>
        <v>1540477.9771455203</v>
      </c>
      <c r="I19" s="7">
        <f t="shared" ref="I19" si="17">PMT((I$3/12),($L$7-$L$6)*12,-H19,1,0)</f>
        <v>16961.988386181609</v>
      </c>
    </row>
    <row r="20" spans="2:9">
      <c r="B20" s="1">
        <f t="shared" si="0"/>
        <v>11</v>
      </c>
      <c r="C20" s="6">
        <v>39</v>
      </c>
      <c r="D20" s="7">
        <f t="shared" si="1"/>
        <v>1041498.7026355335</v>
      </c>
      <c r="E20" s="7">
        <f t="shared" si="2"/>
        <v>8711.5107691566827</v>
      </c>
      <c r="F20" s="7">
        <f t="shared" si="3"/>
        <v>1171219.4785190502</v>
      </c>
      <c r="G20" s="7">
        <f t="shared" si="2"/>
        <v>11302.520162148654</v>
      </c>
      <c r="H20" s="7">
        <f t="shared" si="4"/>
        <v>1318433.4710747786</v>
      </c>
      <c r="I20" s="7">
        <f t="shared" ref="I20" si="18">PMT((I$3/12),($L$7-$L$6)*12,-H20,1,0)</f>
        <v>14517.087119483542</v>
      </c>
    </row>
    <row r="21" spans="2:9">
      <c r="B21" s="1">
        <f t="shared" si="0"/>
        <v>10</v>
      </c>
      <c r="C21" s="6">
        <v>40</v>
      </c>
      <c r="D21" s="7">
        <f t="shared" si="1"/>
        <v>906415.9909564422</v>
      </c>
      <c r="E21" s="7">
        <f t="shared" si="2"/>
        <v>7581.6248423898469</v>
      </c>
      <c r="F21" s="7">
        <f t="shared" si="3"/>
        <v>1007287.9958706652</v>
      </c>
      <c r="G21" s="7">
        <f t="shared" si="2"/>
        <v>9720.5458715009936</v>
      </c>
      <c r="H21" s="7">
        <f t="shared" si="4"/>
        <v>1120179.4477973308</v>
      </c>
      <c r="I21" s="7">
        <f t="shared" ref="I21" si="19">PMT((I$3/12),($L$7-$L$6)*12,-H21,1,0)</f>
        <v>12334.139559931698</v>
      </c>
    </row>
    <row r="22" spans="2:9">
      <c r="B22" s="1">
        <f t="shared" si="0"/>
        <v>9</v>
      </c>
      <c r="C22" s="6">
        <v>41</v>
      </c>
      <c r="D22" s="7">
        <f t="shared" si="1"/>
        <v>781339.40606839443</v>
      </c>
      <c r="E22" s="7">
        <f t="shared" si="2"/>
        <v>6535.4341694575905</v>
      </c>
      <c r="F22" s="7">
        <f t="shared" si="3"/>
        <v>858259.37528122391</v>
      </c>
      <c r="G22" s="7">
        <f t="shared" si="2"/>
        <v>8282.387425457664</v>
      </c>
      <c r="H22" s="7">
        <f t="shared" si="4"/>
        <v>943166.92701389582</v>
      </c>
      <c r="I22" s="7">
        <f t="shared" ref="I22" si="20">PMT((I$3/12),($L$7-$L$6)*12,-H22,1,0)</f>
        <v>10385.079238903272</v>
      </c>
    </row>
    <row r="23" spans="2:9">
      <c r="B23" s="1">
        <f t="shared" si="0"/>
        <v>8</v>
      </c>
      <c r="C23" s="6">
        <v>42</v>
      </c>
      <c r="D23" s="7">
        <f t="shared" si="1"/>
        <v>665527.75339427637</v>
      </c>
      <c r="E23" s="7">
        <f t="shared" si="2"/>
        <v>5566.7391019277238</v>
      </c>
      <c r="F23" s="7">
        <f t="shared" si="3"/>
        <v>722778.81110900454</v>
      </c>
      <c r="G23" s="7">
        <f t="shared" si="2"/>
        <v>6974.9706563273639</v>
      </c>
      <c r="H23" s="7">
        <f t="shared" si="4"/>
        <v>785120.0334572579</v>
      </c>
      <c r="I23" s="7">
        <f t="shared" ref="I23" si="21">PMT((I$3/12),($L$7-$L$6)*12,-H23,1,0)</f>
        <v>8644.8468094136115</v>
      </c>
    </row>
    <row r="24" spans="2:9">
      <c r="B24" s="1">
        <f t="shared" si="0"/>
        <v>7</v>
      </c>
      <c r="C24" s="6">
        <v>43</v>
      </c>
      <c r="D24" s="7">
        <f t="shared" si="1"/>
        <v>558294.74165898166</v>
      </c>
      <c r="E24" s="7">
        <f t="shared" si="2"/>
        <v>4669.7992245852538</v>
      </c>
      <c r="F24" s="7">
        <f t="shared" si="3"/>
        <v>599614.66186153248</v>
      </c>
      <c r="G24" s="7">
        <f t="shared" si="2"/>
        <v>5786.4099571180013</v>
      </c>
      <c r="H24" s="7">
        <f t="shared" si="4"/>
        <v>644006.73563883104</v>
      </c>
      <c r="I24" s="7">
        <f t="shared" ref="I24" si="22">PMT((I$3/12),($L$7-$L$6)*12,-H24,1,0)</f>
        <v>7091.0678545121273</v>
      </c>
    </row>
    <row r="25" spans="2:9">
      <c r="B25" s="1">
        <f t="shared" si="0"/>
        <v>6</v>
      </c>
      <c r="C25" s="6">
        <v>44</v>
      </c>
      <c r="D25" s="7">
        <f t="shared" si="1"/>
        <v>459004.91597815341</v>
      </c>
      <c r="E25" s="7">
        <f t="shared" si="2"/>
        <v>3839.2993381570423</v>
      </c>
      <c r="F25" s="7">
        <f t="shared" si="3"/>
        <v>487647.25345473998</v>
      </c>
      <c r="G25" s="7">
        <f t="shared" si="2"/>
        <v>4705.900230564037</v>
      </c>
      <c r="H25" s="7">
        <f t="shared" si="4"/>
        <v>518012.71972952143</v>
      </c>
      <c r="I25" s="7">
        <f t="shared" ref="I25" si="23">PMT((I$3/12),($L$7-$L$6)*12,-H25,1,0)</f>
        <v>5703.76521620723</v>
      </c>
    </row>
    <row r="26" spans="2:9">
      <c r="B26" s="1">
        <f t="shared" si="0"/>
        <v>5</v>
      </c>
      <c r="C26" s="6">
        <v>45</v>
      </c>
      <c r="D26" s="7">
        <f t="shared" si="1"/>
        <v>367069.89219960838</v>
      </c>
      <c r="E26" s="7">
        <f t="shared" si="2"/>
        <v>3070.3179618346212</v>
      </c>
      <c r="F26" s="7">
        <f t="shared" si="3"/>
        <v>385858.70035765576</v>
      </c>
      <c r="G26" s="7">
        <f t="shared" si="2"/>
        <v>3723.6186609695242</v>
      </c>
      <c r="H26" s="7">
        <f t="shared" si="4"/>
        <v>405518.06266763806</v>
      </c>
      <c r="I26" s="7">
        <f t="shared" ref="I26" si="24">PMT((I$3/12),($L$7-$L$6)*12,-H26,1,0)</f>
        <v>4465.1021462921472</v>
      </c>
    </row>
    <row r="27" spans="2:9">
      <c r="B27" s="1">
        <f t="shared" si="0"/>
        <v>4</v>
      </c>
      <c r="C27" s="6">
        <v>46</v>
      </c>
      <c r="D27" s="7">
        <f t="shared" si="1"/>
        <v>281944.87018243736</v>
      </c>
      <c r="E27" s="7">
        <f t="shared" si="2"/>
        <v>2358.2981689434932</v>
      </c>
      <c r="F27" s="7">
        <f t="shared" si="3"/>
        <v>293323.65208757925</v>
      </c>
      <c r="G27" s="7">
        <f t="shared" si="2"/>
        <v>2830.6354158836029</v>
      </c>
      <c r="H27" s="7">
        <f t="shared" si="4"/>
        <v>305076.40457667096</v>
      </c>
      <c r="I27" s="7">
        <f t="shared" ref="I27" si="25">PMT((I$3/12),($L$7-$L$6)*12,-H27,1,0)</f>
        <v>3359.1529767251104</v>
      </c>
    </row>
    <row r="28" spans="2:9">
      <c r="B28" s="1">
        <f t="shared" si="0"/>
        <v>3</v>
      </c>
      <c r="C28" s="6">
        <v>47</v>
      </c>
      <c r="D28" s="7">
        <f t="shared" si="1"/>
        <v>203125.40535172334</v>
      </c>
      <c r="E28" s="7">
        <f t="shared" si="2"/>
        <v>1699.0205829331883</v>
      </c>
      <c r="F28" s="7">
        <f t="shared" si="3"/>
        <v>209200.88093296421</v>
      </c>
      <c r="G28" s="7">
        <f t="shared" si="2"/>
        <v>2018.832465805493</v>
      </c>
      <c r="H28" s="7">
        <f t="shared" si="4"/>
        <v>215396.35270973615</v>
      </c>
      <c r="I28" s="7">
        <f t="shared" ref="I28" si="26">PMT((I$3/12),($L$7-$L$6)*12,-H28,1,0)</f>
        <v>2371.6983610402576</v>
      </c>
    </row>
    <row r="29" spans="2:9">
      <c r="B29" s="1">
        <f t="shared" si="0"/>
        <v>2</v>
      </c>
      <c r="C29" s="6">
        <v>48</v>
      </c>
      <c r="D29" s="7">
        <f t="shared" si="1"/>
        <v>130144.41939735848</v>
      </c>
      <c r="E29" s="7">
        <f t="shared" si="2"/>
        <v>1088.5783736643873</v>
      </c>
      <c r="F29" s="7">
        <f t="shared" si="3"/>
        <v>132725.63442876888</v>
      </c>
      <c r="G29" s="7">
        <f t="shared" si="2"/>
        <v>1280.8297839163035</v>
      </c>
      <c r="H29" s="7">
        <f t="shared" si="4"/>
        <v>135324.87782854433</v>
      </c>
      <c r="I29" s="7">
        <f t="shared" ref="I29" si="27">PMT((I$3/12),($L$7-$L$6)*12,-H29,1,0)</f>
        <v>1490.0424541787811</v>
      </c>
    </row>
    <row r="30" spans="2:9">
      <c r="B30" s="1">
        <f t="shared" si="0"/>
        <v>1</v>
      </c>
      <c r="C30" s="6">
        <v>49</v>
      </c>
      <c r="D30" s="7">
        <f t="shared" si="1"/>
        <v>62569.432402576196</v>
      </c>
      <c r="E30" s="7">
        <f t="shared" si="2"/>
        <v>523.3541058229049</v>
      </c>
      <c r="F30" s="7">
        <f t="shared" si="3"/>
        <v>63202.68306131845</v>
      </c>
      <c r="G30" s="7">
        <f t="shared" si="2"/>
        <v>609.91825492613009</v>
      </c>
      <c r="H30" s="7">
        <f t="shared" si="4"/>
        <v>63832.489541766176</v>
      </c>
      <c r="I30" s="7">
        <f t="shared" ref="I30" si="28">PMT((I$3/12),($L$7-$L$6)*12,-H30,1,0)</f>
        <v>702.849680195323</v>
      </c>
    </row>
    <row r="31" spans="2:9">
      <c r="B31" s="1">
        <f t="shared" si="0"/>
        <v>0</v>
      </c>
      <c r="C31" s="6">
        <v>50</v>
      </c>
      <c r="D31" s="7">
        <f t="shared" si="1"/>
        <v>0</v>
      </c>
      <c r="E31" s="7">
        <f t="shared" si="2"/>
        <v>-1.69773402326799E-3</v>
      </c>
      <c r="F31" s="7">
        <f t="shared" si="3"/>
        <v>0</v>
      </c>
      <c r="G31" s="7">
        <f t="shared" si="2"/>
        <v>-1.316883117406759E-3</v>
      </c>
      <c r="H31" s="7">
        <f t="shared" si="4"/>
        <v>0</v>
      </c>
      <c r="I31" s="7">
        <f t="shared" ref="I31" si="29">PMT((I$3/12),($L$7-$L$6)*12,-H31,1,0)</f>
        <v>-1.0108613356960968E-3</v>
      </c>
    </row>
    <row r="32" spans="2:9"/>
    <row r="33" spans="3:9"/>
    <row r="34" spans="3:9">
      <c r="C34" s="14"/>
      <c r="D34" s="14"/>
      <c r="E34" s="14"/>
      <c r="F34" s="14"/>
      <c r="G34" s="14"/>
      <c r="H34" s="14"/>
      <c r="I34" s="14"/>
    </row>
    <row r="35" spans="3:9">
      <c r="C35" s="16" t="s">
        <v>6</v>
      </c>
      <c r="D35" s="14"/>
      <c r="E35" s="14"/>
      <c r="F35" s="14"/>
      <c r="G35" s="14"/>
      <c r="H35" s="14"/>
      <c r="I35" s="14"/>
    </row>
    <row r="36" spans="3:9" ht="15" customHeight="1">
      <c r="C36" s="24" t="s">
        <v>10</v>
      </c>
      <c r="D36" s="24"/>
      <c r="E36" s="24"/>
      <c r="F36" s="24"/>
      <c r="G36" s="24"/>
      <c r="H36" s="24"/>
      <c r="I36" s="24"/>
    </row>
    <row r="37" spans="3:9">
      <c r="C37" s="24"/>
      <c r="D37" s="24"/>
      <c r="E37" s="24"/>
      <c r="F37" s="24"/>
      <c r="G37" s="24"/>
      <c r="H37" s="24"/>
      <c r="I37" s="24"/>
    </row>
    <row r="38" spans="3:9">
      <c r="C38" s="24"/>
      <c r="D38" s="24"/>
      <c r="E38" s="24"/>
      <c r="F38" s="24"/>
      <c r="G38" s="24"/>
      <c r="H38" s="24"/>
      <c r="I38" s="24"/>
    </row>
    <row r="39" spans="3:9">
      <c r="C39" s="24"/>
      <c r="D39" s="24"/>
      <c r="E39" s="24"/>
      <c r="F39" s="24"/>
      <c r="G39" s="24"/>
      <c r="H39" s="24"/>
      <c r="I39" s="24"/>
    </row>
    <row r="40" spans="3:9">
      <c r="C40" s="15"/>
      <c r="D40" s="15"/>
      <c r="E40" s="15"/>
      <c r="F40" s="15"/>
      <c r="G40" s="15"/>
      <c r="H40" s="15"/>
      <c r="I40" s="15"/>
    </row>
    <row r="41" spans="3:9">
      <c r="C41" s="19" t="s">
        <v>11</v>
      </c>
      <c r="D41" s="19"/>
      <c r="E41" s="19"/>
      <c r="F41" s="19"/>
      <c r="G41" s="19"/>
      <c r="H41" s="19"/>
      <c r="I41" s="19"/>
    </row>
    <row r="42" spans="3:9"/>
  </sheetData>
  <sheetProtection password="CC3D" sheet="1" objects="1" scenarios="1"/>
  <mergeCells count="4">
    <mergeCell ref="C41:I41"/>
    <mergeCell ref="K2:M3"/>
    <mergeCell ref="C2:G2"/>
    <mergeCell ref="C36:I3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B8" sqref="B8"/>
    </sheetView>
  </sheetViews>
  <sheetFormatPr defaultRowHeight="14.4"/>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4018</dc:creator>
  <cp:lastModifiedBy>ACER</cp:lastModifiedBy>
  <dcterms:created xsi:type="dcterms:W3CDTF">2019-06-25T09:26:59Z</dcterms:created>
  <dcterms:modified xsi:type="dcterms:W3CDTF">2020-07-24T11:08:30Z</dcterms:modified>
</cp:coreProperties>
</file>